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gdel\Dropbox\_Edward_at_work\Papers\Tsang-DC4HFD\"/>
    </mc:Choice>
  </mc:AlternateContent>
  <xr:revisionPtr revIDLastSave="0" documentId="13_ncr:1_{0CA8A761-3D8D-4F2D-BE9C-FFE908428C33}" xr6:coauthVersionLast="45" xr6:coauthVersionMax="45" xr10:uidLastSave="{00000000-0000-0000-0000-000000000000}"/>
  <bookViews>
    <workbookView xWindow="675" yWindow="465" windowWidth="28065" windowHeight="14985" xr2:uid="{1E7E835C-7A29-3049-A866-790ADF787404}"/>
  </bookViews>
  <sheets>
    <sheet name="Artificial" sheetId="1" r:id="rId1"/>
  </sheets>
  <definedNames>
    <definedName name="DCThreshol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" i="1" l="1"/>
  <c r="P21" i="1"/>
  <c r="N21" i="1"/>
  <c r="N20" i="1"/>
  <c r="N19" i="1"/>
  <c r="P19" i="1" s="1"/>
  <c r="P39" i="1"/>
  <c r="P40" i="1"/>
  <c r="P38" i="1"/>
  <c r="N39" i="1"/>
  <c r="N40" i="1"/>
  <c r="N38" i="1"/>
  <c r="O21" i="1"/>
  <c r="M21" i="1"/>
  <c r="L21" i="1"/>
  <c r="O20" i="1"/>
  <c r="M20" i="1"/>
  <c r="L20" i="1"/>
  <c r="O39" i="1"/>
  <c r="O40" i="1"/>
  <c r="O38" i="1"/>
  <c r="O19" i="1"/>
  <c r="M19" i="1"/>
  <c r="L39" i="1"/>
  <c r="L40" i="1"/>
  <c r="L38" i="1"/>
  <c r="L19" i="1"/>
  <c r="M39" i="1"/>
  <c r="M40" i="1"/>
  <c r="M38" i="1"/>
  <c r="I13" i="1" l="1"/>
  <c r="E67" i="1"/>
  <c r="E68" i="1"/>
  <c r="E69" i="1"/>
  <c r="E70" i="1"/>
  <c r="E71" i="1"/>
  <c r="E72" i="1"/>
  <c r="E73" i="1"/>
  <c r="E74" i="1"/>
  <c r="E75" i="1"/>
  <c r="E66" i="1"/>
  <c r="H18" i="1"/>
  <c r="I18" i="1" s="1"/>
  <c r="H17" i="1"/>
  <c r="I17" i="1" s="1"/>
  <c r="J18" i="1" s="1"/>
  <c r="H13" i="1"/>
  <c r="G13" i="1"/>
  <c r="H40" i="1"/>
  <c r="H36" i="1"/>
  <c r="I36" i="1" s="1"/>
  <c r="I37" i="1" s="1"/>
  <c r="I38" i="1" s="1"/>
  <c r="H31" i="1"/>
  <c r="I31" i="1" s="1"/>
  <c r="H28" i="1"/>
  <c r="I28" i="1" s="1"/>
  <c r="H24" i="1"/>
  <c r="I24" i="1" s="1"/>
  <c r="H21" i="1"/>
  <c r="I21" i="1" s="1"/>
  <c r="H14" i="1"/>
  <c r="I14" i="1" s="1"/>
  <c r="F13" i="1"/>
  <c r="F36" i="1"/>
  <c r="F38" i="1"/>
  <c r="F40" i="1"/>
  <c r="F33" i="1"/>
  <c r="F30" i="1"/>
  <c r="F27" i="1"/>
  <c r="F28" i="1" s="1"/>
  <c r="F29" i="1" s="1"/>
  <c r="F26" i="1"/>
  <c r="F17" i="1"/>
  <c r="I39" i="1" l="1"/>
  <c r="J40" i="1" s="1"/>
  <c r="J39" i="1"/>
  <c r="I22" i="1"/>
  <c r="J22" i="1"/>
  <c r="I19" i="1"/>
  <c r="J19" i="1"/>
  <c r="I29" i="1"/>
  <c r="J29" i="1"/>
  <c r="I25" i="1"/>
  <c r="J25" i="1"/>
  <c r="J15" i="1"/>
  <c r="I15" i="1"/>
  <c r="I32" i="1"/>
  <c r="J32" i="1"/>
  <c r="J38" i="1"/>
  <c r="I40" i="1"/>
  <c r="J37" i="1"/>
  <c r="C14" i="1"/>
  <c r="I20" i="1" l="1"/>
  <c r="J21" i="1" s="1"/>
  <c r="J20" i="1"/>
  <c r="I26" i="1"/>
  <c r="J26" i="1"/>
  <c r="I16" i="1"/>
  <c r="J17" i="1" s="1"/>
  <c r="J16" i="1"/>
  <c r="I33" i="1"/>
  <c r="J33" i="1"/>
  <c r="I30" i="1"/>
  <c r="J31" i="1" s="1"/>
  <c r="J30" i="1"/>
  <c r="I23" i="1"/>
  <c r="J24" i="1" s="1"/>
  <c r="J23" i="1"/>
  <c r="C15" i="1"/>
  <c r="C16" i="1" s="1"/>
  <c r="C17" i="1" s="1"/>
  <c r="G14" i="1"/>
  <c r="I34" i="1" l="1"/>
  <c r="J34" i="1"/>
  <c r="I27" i="1"/>
  <c r="J28" i="1" s="1"/>
  <c r="J27" i="1"/>
  <c r="C18" i="1"/>
  <c r="G17" i="1"/>
  <c r="I35" i="1" l="1"/>
  <c r="J36" i="1" s="1"/>
  <c r="J35" i="1"/>
  <c r="C19" i="1"/>
  <c r="C20" i="1" s="1"/>
  <c r="C21" i="1" s="1"/>
  <c r="G18" i="1"/>
  <c r="C22" i="1" l="1"/>
  <c r="C23" i="1" s="1"/>
  <c r="C24" i="1" s="1"/>
  <c r="G21" i="1"/>
  <c r="C25" i="1" l="1"/>
  <c r="C26" i="1" s="1"/>
  <c r="C27" i="1" s="1"/>
  <c r="C28" i="1" s="1"/>
  <c r="G24" i="1"/>
  <c r="C29" i="1" l="1"/>
  <c r="C30" i="1" s="1"/>
  <c r="C31" i="1" s="1"/>
  <c r="G28" i="1"/>
  <c r="C32" i="1" l="1"/>
  <c r="C33" i="1" s="1"/>
  <c r="C34" i="1" s="1"/>
  <c r="C35" i="1" s="1"/>
  <c r="C36" i="1" s="1"/>
  <c r="G31" i="1"/>
  <c r="C37" i="1" l="1"/>
  <c r="C38" i="1" s="1"/>
  <c r="C39" i="1" s="1"/>
  <c r="C40" i="1" s="1"/>
  <c r="G40" i="1" s="1"/>
  <c r="G36" i="1"/>
</calcChain>
</file>

<file path=xl/sharedStrings.xml><?xml version="1.0" encoding="utf-8"?>
<sst xmlns="http://schemas.openxmlformats.org/spreadsheetml/2006/main" count="51" uniqueCount="24">
  <si>
    <t>Price</t>
  </si>
  <si>
    <t>Time</t>
  </si>
  <si>
    <t>For showing the limitation of time series</t>
  </si>
  <si>
    <t>Artificial Price Movements</t>
  </si>
  <si>
    <t>Time Series</t>
  </si>
  <si>
    <t>DC</t>
  </si>
  <si>
    <t>Returns</t>
  </si>
  <si>
    <t>DC Confirmation</t>
  </si>
  <si>
    <t>Threshold</t>
  </si>
  <si>
    <t>Down</t>
  </si>
  <si>
    <t>Up</t>
  </si>
  <si>
    <t>Last Hi/Low</t>
  </si>
  <si>
    <t>Extreme Point</t>
  </si>
  <si>
    <t>Tracking (with no hindsight)</t>
  </si>
  <si>
    <t>Change from last hi/low</t>
  </si>
  <si>
    <t>DC Summary</t>
  </si>
  <si>
    <t>&lt;&lt; not a real DC point; included for reference</t>
  </si>
  <si>
    <t>High-Frequency Data</t>
  </si>
  <si>
    <t>Trend started</t>
  </si>
  <si>
    <t>aTMV</t>
  </si>
  <si>
    <t>Absolute Price changed</t>
  </si>
  <si>
    <t>Minutes lapsed</t>
  </si>
  <si>
    <t>Minutes lapsed (in decimal)</t>
  </si>
  <si>
    <t>Minutely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</si>
</sst>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7" x14ac:knownFonts="1">
    <font>
      <sz val="10"/>
      <name val="Verdana"/>
    </font>
    <font>
      <sz val="10"/>
      <color theme="4" tint="-0.249977111117893"/>
      <name val="Verdana"/>
      <family val="2"/>
    </font>
    <font>
      <sz val="10"/>
      <color rgb="FFC00000"/>
      <name val="Verdana"/>
      <family val="2"/>
    </font>
    <font>
      <sz val="10"/>
      <color theme="5" tint="-0.249977111117893"/>
      <name val="Verdana"/>
      <family val="2"/>
    </font>
    <font>
      <sz val="10"/>
      <color rgb="FF7030A0"/>
      <name val="Verdana"/>
      <family val="2"/>
    </font>
    <font>
      <sz val="10"/>
      <color theme="0" tint="-0.499984740745262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0" fontId="2" fillId="0" borderId="0" xfId="0" applyFont="1"/>
    <xf numFmtId="20" fontId="2" fillId="0" borderId="0" xfId="0" applyNumberFormat="1" applyFont="1"/>
    <xf numFmtId="20" fontId="3" fillId="0" borderId="0" xfId="0" applyNumberFormat="1" applyFont="1"/>
    <xf numFmtId="0" fontId="3" fillId="0" borderId="0" xfId="0" applyFont="1"/>
    <xf numFmtId="10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9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0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10" fontId="0" fillId="0" borderId="0" xfId="0" applyNumberFormat="1"/>
    <xf numFmtId="20" fontId="4" fillId="0" borderId="0" xfId="0" applyNumberFormat="1" applyFont="1"/>
    <xf numFmtId="0" fontId="6" fillId="0" borderId="0" xfId="0" applyFont="1" applyAlignment="1">
      <alignment wrapText="1"/>
    </xf>
    <xf numFmtId="165" fontId="0" fillId="0" borderId="0" xfId="0" applyNumberFormat="1"/>
    <xf numFmtId="10" fontId="6" fillId="0" borderId="0" xfId="0" applyNumberFormat="1" applyFont="1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aseline="0"/>
              <a:t>Contrasting TS and DC</a:t>
            </a:r>
          </a:p>
        </c:rich>
      </c:tx>
      <c:layout>
        <c:manualLayout>
          <c:xMode val="edge"/>
          <c:yMode val="edge"/>
          <c:x val="7.0910861672496495E-2"/>
          <c:y val="2.39502366955760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29357039271291E-2"/>
          <c:y val="0.11465693645833171"/>
          <c:w val="0.8812807192288411"/>
          <c:h val="0.76256148675241753"/>
        </c:manualLayout>
      </c:layout>
      <c:scatterChart>
        <c:scatterStyle val="lineMarker"/>
        <c:varyColors val="0"/>
        <c:ser>
          <c:idx val="0"/>
          <c:order val="0"/>
          <c:tx>
            <c:strRef>
              <c:f>Artificial!$C$11</c:f>
              <c:strCache>
                <c:ptCount val="1"/>
                <c:pt idx="0">
                  <c:v>High-Frequency Data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  <a:alpha val="50000"/>
                  </a:schemeClr>
                </a:solidFill>
              </a:ln>
              <a:effectLst/>
            </c:spPr>
          </c:marker>
          <c:xVal>
            <c:numRef>
              <c:f>Artificial!$C$13:$C$40</c:f>
              <c:numCache>
                <c:formatCode>h:mm</c:formatCode>
                <c:ptCount val="28"/>
                <c:pt idx="0">
                  <c:v>0</c:v>
                </c:pt>
                <c:pt idx="1">
                  <c:v>6.9444444444444441E-3</c:v>
                </c:pt>
                <c:pt idx="2">
                  <c:v>2.7777777777777776E-2</c:v>
                </c:pt>
                <c:pt idx="3">
                  <c:v>3.4722222222222224E-2</c:v>
                </c:pt>
                <c:pt idx="4">
                  <c:v>4.7222222222222221E-2</c:v>
                </c:pt>
                <c:pt idx="5">
                  <c:v>5.0694444444444445E-2</c:v>
                </c:pt>
                <c:pt idx="6">
                  <c:v>5.7638888888888892E-2</c:v>
                </c:pt>
                <c:pt idx="7">
                  <c:v>6.1111111111111116E-2</c:v>
                </c:pt>
                <c:pt idx="8">
                  <c:v>6.458333333333334E-2</c:v>
                </c:pt>
                <c:pt idx="9">
                  <c:v>6.8055555555555564E-2</c:v>
                </c:pt>
                <c:pt idx="10">
                  <c:v>7.1527777777777787E-2</c:v>
                </c:pt>
                <c:pt idx="11">
                  <c:v>7.5000000000000011E-2</c:v>
                </c:pt>
                <c:pt idx="12">
                  <c:v>7.8472222222222235E-2</c:v>
                </c:pt>
                <c:pt idx="13">
                  <c:v>8.8888888888888906E-2</c:v>
                </c:pt>
                <c:pt idx="14">
                  <c:v>0.10972222222222223</c:v>
                </c:pt>
                <c:pt idx="15">
                  <c:v>0.21388888888888891</c:v>
                </c:pt>
                <c:pt idx="16">
                  <c:v>0.23472222222222225</c:v>
                </c:pt>
                <c:pt idx="17">
                  <c:v>0.25555555555555559</c:v>
                </c:pt>
                <c:pt idx="18">
                  <c:v>0.26944444444444449</c:v>
                </c:pt>
                <c:pt idx="19">
                  <c:v>0.27986111111111117</c:v>
                </c:pt>
                <c:pt idx="20">
                  <c:v>0.29375000000000007</c:v>
                </c:pt>
                <c:pt idx="21">
                  <c:v>0.31458333333333338</c:v>
                </c:pt>
                <c:pt idx="22">
                  <c:v>0.33194444444444449</c:v>
                </c:pt>
                <c:pt idx="23">
                  <c:v>0.3527777777777778</c:v>
                </c:pt>
                <c:pt idx="24">
                  <c:v>0.36319444444444449</c:v>
                </c:pt>
                <c:pt idx="25">
                  <c:v>0.38055555555555559</c:v>
                </c:pt>
                <c:pt idx="26">
                  <c:v>0.40277777777777779</c:v>
                </c:pt>
                <c:pt idx="27">
                  <c:v>0.41666666666666669</c:v>
                </c:pt>
              </c:numCache>
            </c:numRef>
          </c:xVal>
          <c:yVal>
            <c:numRef>
              <c:f>Artificial!$D$13:$D$40</c:f>
              <c:numCache>
                <c:formatCode>General</c:formatCode>
                <c:ptCount val="28"/>
                <c:pt idx="0">
                  <c:v>100</c:v>
                </c:pt>
                <c:pt idx="1">
                  <c:v>110</c:v>
                </c:pt>
                <c:pt idx="2">
                  <c:v>106</c:v>
                </c:pt>
                <c:pt idx="3">
                  <c:v>107</c:v>
                </c:pt>
                <c:pt idx="4">
                  <c:v>98</c:v>
                </c:pt>
                <c:pt idx="5">
                  <c:v>105</c:v>
                </c:pt>
                <c:pt idx="6">
                  <c:v>90</c:v>
                </c:pt>
                <c:pt idx="7">
                  <c:v>92</c:v>
                </c:pt>
                <c:pt idx="8">
                  <c:v>83</c:v>
                </c:pt>
                <c:pt idx="9">
                  <c:v>98</c:v>
                </c:pt>
                <c:pt idx="10">
                  <c:v>95</c:v>
                </c:pt>
                <c:pt idx="11">
                  <c:v>104</c:v>
                </c:pt>
                <c:pt idx="12">
                  <c:v>100</c:v>
                </c:pt>
                <c:pt idx="13">
                  <c:v>103</c:v>
                </c:pt>
                <c:pt idx="14">
                  <c:v>101</c:v>
                </c:pt>
                <c:pt idx="15">
                  <c:v>98</c:v>
                </c:pt>
                <c:pt idx="16">
                  <c:v>100</c:v>
                </c:pt>
                <c:pt idx="17">
                  <c:v>104</c:v>
                </c:pt>
                <c:pt idx="18">
                  <c:v>106</c:v>
                </c:pt>
                <c:pt idx="19">
                  <c:v>102</c:v>
                </c:pt>
                <c:pt idx="20">
                  <c:v>100</c:v>
                </c:pt>
                <c:pt idx="21">
                  <c:v>95</c:v>
                </c:pt>
                <c:pt idx="22">
                  <c:v>98</c:v>
                </c:pt>
                <c:pt idx="23">
                  <c:v>90</c:v>
                </c:pt>
                <c:pt idx="24">
                  <c:v>92</c:v>
                </c:pt>
                <c:pt idx="25">
                  <c:v>97</c:v>
                </c:pt>
                <c:pt idx="26">
                  <c:v>99</c:v>
                </c:pt>
                <c:pt idx="27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E9-4F46-8CC1-B6E4B174817C}"/>
            </c:ext>
          </c:extLst>
        </c:ser>
        <c:ser>
          <c:idx val="1"/>
          <c:order val="1"/>
          <c:tx>
            <c:strRef>
              <c:f>Artificial!$E$11</c:f>
              <c:strCache>
                <c:ptCount val="1"/>
                <c:pt idx="0">
                  <c:v>Time Series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Artificial!$E$13:$E$40</c:f>
              <c:numCache>
                <c:formatCode>General</c:formatCode>
                <c:ptCount val="28"/>
                <c:pt idx="0" formatCode="h:mm">
                  <c:v>0</c:v>
                </c:pt>
                <c:pt idx="4" formatCode="h:mm">
                  <c:v>4.1666666666666664E-2</c:v>
                </c:pt>
                <c:pt idx="13" formatCode="h:mm">
                  <c:v>8.3333333333333329E-2</c:v>
                </c:pt>
                <c:pt idx="14" formatCode="h:mm">
                  <c:v>0.125</c:v>
                </c:pt>
                <c:pt idx="15" formatCode="h:mm">
                  <c:v>0.16666666666666666</c:v>
                </c:pt>
                <c:pt idx="16" formatCode="h:mm">
                  <c:v>0.20833333333333334</c:v>
                </c:pt>
                <c:pt idx="17" formatCode="h:mm">
                  <c:v>0.25</c:v>
                </c:pt>
                <c:pt idx="20" formatCode="h:mm">
                  <c:v>0.29166666666666669</c:v>
                </c:pt>
                <c:pt idx="23" formatCode="h:mm">
                  <c:v>0.33333333333333331</c:v>
                </c:pt>
                <c:pt idx="25" formatCode="h:mm">
                  <c:v>0.375</c:v>
                </c:pt>
                <c:pt idx="27" formatCode="h:mm">
                  <c:v>0.41666666666666669</c:v>
                </c:pt>
              </c:numCache>
              <c:extLst xmlns:c15="http://schemas.microsoft.com/office/drawing/2012/chart"/>
            </c:numRef>
          </c:xVal>
          <c:yVal>
            <c:numRef>
              <c:f>Artificial!$F$13:$F$40</c:f>
              <c:numCache>
                <c:formatCode>General</c:formatCode>
                <c:ptCount val="28"/>
                <c:pt idx="0">
                  <c:v>100</c:v>
                </c:pt>
                <c:pt idx="4">
                  <c:v>107</c:v>
                </c:pt>
                <c:pt idx="13">
                  <c:v>100</c:v>
                </c:pt>
                <c:pt idx="14">
                  <c:v>101</c:v>
                </c:pt>
                <c:pt idx="15">
                  <c:v>101</c:v>
                </c:pt>
                <c:pt idx="16">
                  <c:v>101</c:v>
                </c:pt>
                <c:pt idx="17">
                  <c:v>100</c:v>
                </c:pt>
                <c:pt idx="20">
                  <c:v>102</c:v>
                </c:pt>
                <c:pt idx="23">
                  <c:v>98</c:v>
                </c:pt>
                <c:pt idx="25">
                  <c:v>92</c:v>
                </c:pt>
                <c:pt idx="27">
                  <c:v>100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87F-D94A-A671-A3E3BC0A232D}"/>
            </c:ext>
          </c:extLst>
        </c:ser>
        <c:ser>
          <c:idx val="2"/>
          <c:order val="2"/>
          <c:tx>
            <c:strRef>
              <c:f>Artificial!$G$11</c:f>
              <c:strCache>
                <c:ptCount val="1"/>
                <c:pt idx="0">
                  <c:v>DC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Artificial!$G$13:$G$40</c:f>
              <c:numCache>
                <c:formatCode>h:mm</c:formatCode>
                <c:ptCount val="28"/>
                <c:pt idx="0">
                  <c:v>0</c:v>
                </c:pt>
                <c:pt idx="1">
                  <c:v>6.9444444444444441E-3</c:v>
                </c:pt>
                <c:pt idx="4">
                  <c:v>4.7222222222222221E-2</c:v>
                </c:pt>
                <c:pt idx="5">
                  <c:v>5.0694444444444445E-2</c:v>
                </c:pt>
                <c:pt idx="8">
                  <c:v>6.458333333333334E-2</c:v>
                </c:pt>
                <c:pt idx="11">
                  <c:v>7.5000000000000011E-2</c:v>
                </c:pt>
                <c:pt idx="15">
                  <c:v>0.21388888888888891</c:v>
                </c:pt>
                <c:pt idx="18">
                  <c:v>0.26944444444444449</c:v>
                </c:pt>
                <c:pt idx="23">
                  <c:v>0.3527777777777778</c:v>
                </c:pt>
                <c:pt idx="27">
                  <c:v>0.41666666666666669</c:v>
                </c:pt>
              </c:numCache>
            </c:numRef>
          </c:xVal>
          <c:yVal>
            <c:numRef>
              <c:f>Artificial!$H$13:$H$40</c:f>
              <c:numCache>
                <c:formatCode>General</c:formatCode>
                <c:ptCount val="28"/>
                <c:pt idx="0">
                  <c:v>100</c:v>
                </c:pt>
                <c:pt idx="1">
                  <c:v>110</c:v>
                </c:pt>
                <c:pt idx="4">
                  <c:v>98</c:v>
                </c:pt>
                <c:pt idx="5">
                  <c:v>105</c:v>
                </c:pt>
                <c:pt idx="8">
                  <c:v>83</c:v>
                </c:pt>
                <c:pt idx="11">
                  <c:v>104</c:v>
                </c:pt>
                <c:pt idx="15">
                  <c:v>98</c:v>
                </c:pt>
                <c:pt idx="18">
                  <c:v>106</c:v>
                </c:pt>
                <c:pt idx="23">
                  <c:v>90</c:v>
                </c:pt>
                <c:pt idx="27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7F-D94A-A671-A3E3BC0A2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879215"/>
        <c:axId val="713880991"/>
        <c:extLst/>
      </c:scatterChart>
      <c:valAx>
        <c:axId val="713879215"/>
        <c:scaling>
          <c:orientation val="minMax"/>
          <c:max val="0.4200000000000000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880991"/>
        <c:crosses val="autoZero"/>
        <c:crossBetween val="midCat"/>
        <c:majorUnit val="4.1700000000000008E-2"/>
      </c:valAx>
      <c:valAx>
        <c:axId val="713880991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8792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907039586255364"/>
          <c:y val="1.8042177128888153E-2"/>
          <c:w val="0.52381033590325887"/>
          <c:h val="6.7210567332404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6351</xdr:colOff>
      <xdr:row>41</xdr:row>
      <xdr:rowOff>49805</xdr:rowOff>
    </xdr:from>
    <xdr:to>
      <xdr:col>9</xdr:col>
      <xdr:colOff>463550</xdr:colOff>
      <xdr:row>60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9CA0DE-9F42-DD41-BA2C-E6A0E24FD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32C0F-365D-7D44-8B48-5FF5FA6F47E3}">
  <dimension ref="A1:P84"/>
  <sheetViews>
    <sheetView tabSelected="1" topLeftCell="A37" zoomScale="150" zoomScaleNormal="150" workbookViewId="0">
      <selection activeCell="J54" sqref="J54"/>
    </sheetView>
  </sheetViews>
  <sheetFormatPr defaultColWidth="11" defaultRowHeight="12.75" x14ac:dyDescent="0.2"/>
  <cols>
    <col min="2" max="2" width="7.25" customWidth="1"/>
    <col min="9" max="9" width="13.375" customWidth="1"/>
    <col min="11" max="12" width="11.875" customWidth="1"/>
    <col min="13" max="13" width="11" style="19"/>
    <col min="16" max="16" width="11" style="19"/>
  </cols>
  <sheetData>
    <row r="1" spans="1:16" x14ac:dyDescent="0.2">
      <c r="A1" t="s">
        <v>3</v>
      </c>
    </row>
    <row r="2" spans="1:16" x14ac:dyDescent="0.2">
      <c r="A2" t="s">
        <v>2</v>
      </c>
    </row>
    <row r="10" spans="1:16" x14ac:dyDescent="0.2">
      <c r="H10" s="4" t="s">
        <v>8</v>
      </c>
    </row>
    <row r="11" spans="1:16" x14ac:dyDescent="0.2">
      <c r="C11" s="18" t="s">
        <v>17</v>
      </c>
      <c r="E11" s="2" t="s">
        <v>4</v>
      </c>
      <c r="F11" s="2"/>
      <c r="G11" s="4" t="s">
        <v>5</v>
      </c>
      <c r="H11" s="12">
        <v>0.05</v>
      </c>
      <c r="I11" s="13" t="s">
        <v>13</v>
      </c>
      <c r="J11" s="13"/>
      <c r="K11" s="13"/>
      <c r="L11" s="13"/>
    </row>
    <row r="12" spans="1:16" s="9" customFormat="1" ht="39" customHeight="1" x14ac:dyDescent="0.2">
      <c r="C12" s="9" t="s">
        <v>1</v>
      </c>
      <c r="D12" s="9" t="s">
        <v>0</v>
      </c>
      <c r="E12" s="10" t="s">
        <v>1</v>
      </c>
      <c r="F12" s="10" t="s">
        <v>0</v>
      </c>
      <c r="G12" s="11" t="s">
        <v>1</v>
      </c>
      <c r="H12" s="11" t="s">
        <v>12</v>
      </c>
      <c r="I12" s="14" t="s">
        <v>11</v>
      </c>
      <c r="J12" s="14" t="s">
        <v>14</v>
      </c>
      <c r="K12" s="14" t="s">
        <v>7</v>
      </c>
      <c r="L12" s="21" t="s">
        <v>19</v>
      </c>
      <c r="M12" s="23" t="s">
        <v>21</v>
      </c>
      <c r="N12" s="21" t="s">
        <v>22</v>
      </c>
      <c r="O12" s="21" t="s">
        <v>20</v>
      </c>
      <c r="P12" s="23" t="s">
        <v>23</v>
      </c>
    </row>
    <row r="13" spans="1:16" x14ac:dyDescent="0.2">
      <c r="B13">
        <v>1</v>
      </c>
      <c r="C13" s="1">
        <v>0</v>
      </c>
      <c r="D13">
        <v>100</v>
      </c>
      <c r="E13" s="3">
        <v>0</v>
      </c>
      <c r="F13" s="2">
        <f>D13</f>
        <v>100</v>
      </c>
      <c r="G13" s="6">
        <f>C13</f>
        <v>0</v>
      </c>
      <c r="H13" s="7">
        <f>D13</f>
        <v>100</v>
      </c>
      <c r="I13" s="15">
        <f>H13</f>
        <v>100</v>
      </c>
      <c r="J13" s="13"/>
      <c r="K13" s="13"/>
    </row>
    <row r="14" spans="1:16" x14ac:dyDescent="0.2">
      <c r="A14" s="1">
        <v>6.9444444444444441E-3</v>
      </c>
      <c r="B14">
        <v>2</v>
      </c>
      <c r="C14" s="1">
        <f>C13+A14</f>
        <v>6.9444444444444441E-3</v>
      </c>
      <c r="D14">
        <v>110</v>
      </c>
      <c r="E14" s="2"/>
      <c r="F14" s="2"/>
      <c r="G14" s="5">
        <f>C14</f>
        <v>6.9444444444444441E-3</v>
      </c>
      <c r="H14" s="4">
        <f>D14</f>
        <v>110</v>
      </c>
      <c r="I14" s="13">
        <f>IF(H14="",I13,H14)</f>
        <v>110</v>
      </c>
      <c r="J14" s="16"/>
      <c r="K14" s="17" t="s">
        <v>10</v>
      </c>
    </row>
    <row r="15" spans="1:16" x14ac:dyDescent="0.2">
      <c r="A15" s="1">
        <v>2.0833333333333332E-2</v>
      </c>
      <c r="B15">
        <v>3</v>
      </c>
      <c r="C15" s="1">
        <f t="shared" ref="C15:C26" si="0">C14+A15</f>
        <v>2.7777777777777776E-2</v>
      </c>
      <c r="D15">
        <v>106</v>
      </c>
      <c r="E15" s="2"/>
      <c r="F15" s="2"/>
      <c r="G15" s="4"/>
      <c r="H15" s="4"/>
      <c r="I15" s="13">
        <f t="shared" ref="I15:I39" si="1">IF(H15="",I14,H15)</f>
        <v>110</v>
      </c>
      <c r="J15" s="16">
        <f t="shared" ref="J15:J40" si="2">(D15-I14)/I14</f>
        <v>-3.6363636363636362E-2</v>
      </c>
      <c r="K15" s="17"/>
    </row>
    <row r="16" spans="1:16" x14ac:dyDescent="0.2">
      <c r="A16" s="1">
        <v>6.9444444444444441E-3</v>
      </c>
      <c r="B16">
        <v>4</v>
      </c>
      <c r="C16" s="1">
        <f t="shared" si="0"/>
        <v>3.4722222222222224E-2</v>
      </c>
      <c r="D16">
        <v>107</v>
      </c>
      <c r="E16" s="2"/>
      <c r="F16" s="2"/>
      <c r="G16" s="4"/>
      <c r="H16" s="4"/>
      <c r="I16" s="13">
        <f t="shared" si="1"/>
        <v>110</v>
      </c>
      <c r="J16" s="16">
        <f t="shared" si="2"/>
        <v>-2.7272727272727271E-2</v>
      </c>
      <c r="K16" s="17"/>
    </row>
    <row r="17" spans="1:16" x14ac:dyDescent="0.2">
      <c r="A17" s="1">
        <v>1.2499999999999999E-2</v>
      </c>
      <c r="B17">
        <v>5</v>
      </c>
      <c r="C17" s="1">
        <f t="shared" si="0"/>
        <v>4.7222222222222221E-2</v>
      </c>
      <c r="D17">
        <v>98</v>
      </c>
      <c r="E17" s="3">
        <v>4.1666666666666664E-2</v>
      </c>
      <c r="F17" s="2">
        <f>D16</f>
        <v>107</v>
      </c>
      <c r="G17" s="5">
        <f>C17</f>
        <v>4.7222222222222221E-2</v>
      </c>
      <c r="H17" s="4">
        <f>D17</f>
        <v>98</v>
      </c>
      <c r="I17" s="13">
        <f t="shared" si="1"/>
        <v>98</v>
      </c>
      <c r="J17" s="16">
        <f t="shared" si="2"/>
        <v>-0.10909090909090909</v>
      </c>
      <c r="K17" s="17" t="s">
        <v>9</v>
      </c>
    </row>
    <row r="18" spans="1:16" x14ac:dyDescent="0.2">
      <c r="A18" s="1">
        <v>3.472222222222222E-3</v>
      </c>
      <c r="B18">
        <v>6</v>
      </c>
      <c r="C18" s="1">
        <f t="shared" si="0"/>
        <v>5.0694444444444445E-2</v>
      </c>
      <c r="D18">
        <v>105</v>
      </c>
      <c r="E18" s="2"/>
      <c r="F18" s="2"/>
      <c r="G18" s="5">
        <f>C18</f>
        <v>5.0694444444444445E-2</v>
      </c>
      <c r="H18" s="4">
        <f>D18</f>
        <v>105</v>
      </c>
      <c r="I18" s="13">
        <f t="shared" si="1"/>
        <v>105</v>
      </c>
      <c r="J18" s="16">
        <f t="shared" si="2"/>
        <v>7.1428571428571425E-2</v>
      </c>
      <c r="K18" s="17" t="s">
        <v>10</v>
      </c>
    </row>
    <row r="19" spans="1:16" x14ac:dyDescent="0.2">
      <c r="A19" s="1">
        <v>6.9444444444444441E-3</v>
      </c>
      <c r="B19">
        <v>7</v>
      </c>
      <c r="C19" s="1">
        <f t="shared" si="0"/>
        <v>5.7638888888888892E-2</v>
      </c>
      <c r="D19">
        <v>90</v>
      </c>
      <c r="E19" s="2"/>
      <c r="F19" s="2"/>
      <c r="G19" s="4"/>
      <c r="H19" s="4"/>
      <c r="I19" s="13">
        <f t="shared" si="1"/>
        <v>105</v>
      </c>
      <c r="J19" s="16">
        <f t="shared" si="2"/>
        <v>-0.14285714285714285</v>
      </c>
      <c r="K19" s="17" t="s">
        <v>9</v>
      </c>
      <c r="L19" s="22">
        <f>ABS(J19/$H$11)</f>
        <v>2.8571428571428568</v>
      </c>
      <c r="M19" s="1">
        <f>C19-C$18</f>
        <v>6.9444444444444475E-3</v>
      </c>
      <c r="N19" s="24">
        <f>HOUR(M19)+MINUTE(M19)/60</f>
        <v>0.16666666666666666</v>
      </c>
      <c r="O19" s="19">
        <f>ABS(D19-D$18)/D$18</f>
        <v>0.14285714285714285</v>
      </c>
      <c r="P19" s="19">
        <f>O19/N19</f>
        <v>0.8571428571428571</v>
      </c>
    </row>
    <row r="20" spans="1:16" x14ac:dyDescent="0.2">
      <c r="A20" s="1">
        <v>3.472222222222222E-3</v>
      </c>
      <c r="B20">
        <v>8</v>
      </c>
      <c r="C20" s="1">
        <f t="shared" si="0"/>
        <v>6.1111111111111116E-2</v>
      </c>
      <c r="D20">
        <v>92</v>
      </c>
      <c r="E20" s="2"/>
      <c r="F20" s="2"/>
      <c r="G20" s="4"/>
      <c r="H20" s="4"/>
      <c r="I20" s="13">
        <f t="shared" si="1"/>
        <v>105</v>
      </c>
      <c r="J20" s="16">
        <f t="shared" si="2"/>
        <v>-0.12380952380952381</v>
      </c>
      <c r="K20" s="17"/>
      <c r="L20" s="22">
        <f t="shared" ref="L20:L21" si="3">ABS(J20/$H$11)</f>
        <v>2.4761904761904763</v>
      </c>
      <c r="M20" s="1">
        <f t="shared" ref="M20:M21" si="4">C20-C$18</f>
        <v>1.0416666666666671E-2</v>
      </c>
      <c r="N20" s="24">
        <f>HOUR(M20)+MINUTE(M20)/60</f>
        <v>0.25</v>
      </c>
      <c r="O20" s="19">
        <f t="shared" ref="O20:O21" si="5">ABS(D20-D$18)/D$18</f>
        <v>0.12380952380952381</v>
      </c>
      <c r="P20" s="19">
        <f t="shared" ref="P20:P21" si="6">O20/N20</f>
        <v>0.49523809523809526</v>
      </c>
    </row>
    <row r="21" spans="1:16" x14ac:dyDescent="0.2">
      <c r="A21" s="1">
        <v>3.472222222222222E-3</v>
      </c>
      <c r="B21">
        <v>9</v>
      </c>
      <c r="C21" s="1">
        <f t="shared" si="0"/>
        <v>6.458333333333334E-2</v>
      </c>
      <c r="D21">
        <v>83</v>
      </c>
      <c r="E21" s="2"/>
      <c r="F21" s="2"/>
      <c r="G21" s="5">
        <f>C21</f>
        <v>6.458333333333334E-2</v>
      </c>
      <c r="H21" s="4">
        <f>D21</f>
        <v>83</v>
      </c>
      <c r="I21" s="13">
        <f t="shared" si="1"/>
        <v>83</v>
      </c>
      <c r="J21" s="16">
        <f t="shared" si="2"/>
        <v>-0.20952380952380953</v>
      </c>
      <c r="K21" s="17"/>
      <c r="L21" s="22">
        <f t="shared" si="3"/>
        <v>4.1904761904761907</v>
      </c>
      <c r="M21" s="1">
        <f t="shared" si="4"/>
        <v>1.3888888888888895E-2</v>
      </c>
      <c r="N21" s="24">
        <f>HOUR(M21)+MINUTE(M21)/60</f>
        <v>0.33333333333333331</v>
      </c>
      <c r="O21" s="19">
        <f t="shared" si="5"/>
        <v>0.20952380952380953</v>
      </c>
      <c r="P21" s="19">
        <f t="shared" si="6"/>
        <v>0.62857142857142867</v>
      </c>
    </row>
    <row r="22" spans="1:16" x14ac:dyDescent="0.2">
      <c r="A22" s="1">
        <v>3.472222222222222E-3</v>
      </c>
      <c r="B22">
        <v>10</v>
      </c>
      <c r="C22" s="1">
        <f t="shared" si="0"/>
        <v>6.8055555555555564E-2</v>
      </c>
      <c r="D22">
        <v>98</v>
      </c>
      <c r="E22" s="2"/>
      <c r="F22" s="2"/>
      <c r="G22" s="4"/>
      <c r="H22" s="4"/>
      <c r="I22" s="13">
        <f t="shared" si="1"/>
        <v>83</v>
      </c>
      <c r="J22" s="16">
        <f t="shared" si="2"/>
        <v>0.18072289156626506</v>
      </c>
      <c r="K22" s="17" t="s">
        <v>10</v>
      </c>
    </row>
    <row r="23" spans="1:16" x14ac:dyDescent="0.2">
      <c r="A23" s="1">
        <v>3.472222222222222E-3</v>
      </c>
      <c r="B23">
        <v>11</v>
      </c>
      <c r="C23" s="1">
        <f t="shared" si="0"/>
        <v>7.1527777777777787E-2</v>
      </c>
      <c r="D23">
        <v>95</v>
      </c>
      <c r="E23" s="2"/>
      <c r="F23" s="2"/>
      <c r="G23" s="4"/>
      <c r="H23" s="4"/>
      <c r="I23" s="13">
        <f t="shared" si="1"/>
        <v>83</v>
      </c>
      <c r="J23" s="16">
        <f t="shared" si="2"/>
        <v>0.14457831325301204</v>
      </c>
      <c r="K23" s="17"/>
    </row>
    <row r="24" spans="1:16" x14ac:dyDescent="0.2">
      <c r="A24" s="1">
        <v>3.472222222222222E-3</v>
      </c>
      <c r="B24">
        <v>12</v>
      </c>
      <c r="C24" s="1">
        <f t="shared" si="0"/>
        <v>7.5000000000000011E-2</v>
      </c>
      <c r="D24">
        <v>104</v>
      </c>
      <c r="E24" s="2"/>
      <c r="F24" s="2"/>
      <c r="G24" s="5">
        <f>C24</f>
        <v>7.5000000000000011E-2</v>
      </c>
      <c r="H24" s="4">
        <f>D24</f>
        <v>104</v>
      </c>
      <c r="I24" s="13">
        <f t="shared" si="1"/>
        <v>104</v>
      </c>
      <c r="J24" s="16">
        <f t="shared" si="2"/>
        <v>0.25301204819277107</v>
      </c>
      <c r="K24" s="17"/>
    </row>
    <row r="25" spans="1:16" x14ac:dyDescent="0.2">
      <c r="A25" s="1">
        <v>3.472222222222222E-3</v>
      </c>
      <c r="B25">
        <v>13</v>
      </c>
      <c r="C25" s="1">
        <f t="shared" si="0"/>
        <v>7.8472222222222235E-2</v>
      </c>
      <c r="D25">
        <v>100</v>
      </c>
      <c r="E25" s="2"/>
      <c r="F25" s="2"/>
      <c r="G25" s="4"/>
      <c r="H25" s="4"/>
      <c r="I25" s="13">
        <f t="shared" si="1"/>
        <v>104</v>
      </c>
      <c r="J25" s="16">
        <f t="shared" si="2"/>
        <v>-3.8461538461538464E-2</v>
      </c>
      <c r="K25" s="17"/>
    </row>
    <row r="26" spans="1:16" x14ac:dyDescent="0.2">
      <c r="A26" s="1">
        <v>1.0416666666666666E-2</v>
      </c>
      <c r="B26">
        <v>14</v>
      </c>
      <c r="C26" s="1">
        <f t="shared" si="0"/>
        <v>8.8888888888888906E-2</v>
      </c>
      <c r="D26">
        <v>103</v>
      </c>
      <c r="E26" s="3">
        <v>8.3333333333333329E-2</v>
      </c>
      <c r="F26" s="2">
        <f>D25</f>
        <v>100</v>
      </c>
      <c r="G26" s="4"/>
      <c r="H26" s="4"/>
      <c r="I26" s="13">
        <f t="shared" si="1"/>
        <v>104</v>
      </c>
      <c r="J26" s="16">
        <f t="shared" si="2"/>
        <v>-9.6153846153846159E-3</v>
      </c>
      <c r="K26" s="17"/>
    </row>
    <row r="27" spans="1:16" x14ac:dyDescent="0.2">
      <c r="A27" s="1">
        <v>2.0833333333333332E-2</v>
      </c>
      <c r="B27">
        <v>15</v>
      </c>
      <c r="C27" s="1">
        <f t="shared" ref="C27:C37" si="7">C26+A27</f>
        <v>0.10972222222222223</v>
      </c>
      <c r="D27">
        <v>101</v>
      </c>
      <c r="E27" s="3">
        <v>0.125</v>
      </c>
      <c r="F27" s="2">
        <f>D27</f>
        <v>101</v>
      </c>
      <c r="G27" s="4"/>
      <c r="H27" s="4"/>
      <c r="I27" s="13">
        <f t="shared" si="1"/>
        <v>104</v>
      </c>
      <c r="J27" s="16">
        <f t="shared" si="2"/>
        <v>-2.8846153846153848E-2</v>
      </c>
      <c r="K27" s="17"/>
    </row>
    <row r="28" spans="1:16" x14ac:dyDescent="0.2">
      <c r="A28" s="1">
        <v>0.10416666666666667</v>
      </c>
      <c r="B28">
        <v>16</v>
      </c>
      <c r="C28" s="1">
        <f t="shared" si="7"/>
        <v>0.21388888888888891</v>
      </c>
      <c r="D28">
        <v>98</v>
      </c>
      <c r="E28" s="3">
        <v>0.16666666666666666</v>
      </c>
      <c r="F28" s="2">
        <f>F27</f>
        <v>101</v>
      </c>
      <c r="G28" s="5">
        <f>C28</f>
        <v>0.21388888888888891</v>
      </c>
      <c r="H28" s="4">
        <f>D28</f>
        <v>98</v>
      </c>
      <c r="I28" s="13">
        <f t="shared" si="1"/>
        <v>98</v>
      </c>
      <c r="J28" s="16">
        <f t="shared" si="2"/>
        <v>-5.7692307692307696E-2</v>
      </c>
      <c r="K28" s="17" t="s">
        <v>9</v>
      </c>
    </row>
    <row r="29" spans="1:16" x14ac:dyDescent="0.2">
      <c r="A29" s="1">
        <v>2.0833333333333332E-2</v>
      </c>
      <c r="B29">
        <v>17</v>
      </c>
      <c r="C29" s="1">
        <f t="shared" si="7"/>
        <v>0.23472222222222225</v>
      </c>
      <c r="D29">
        <v>100</v>
      </c>
      <c r="E29" s="3">
        <v>0.20833333333333334</v>
      </c>
      <c r="F29" s="2">
        <f>F28</f>
        <v>101</v>
      </c>
      <c r="G29" s="4"/>
      <c r="H29" s="4"/>
      <c r="I29" s="13">
        <f t="shared" si="1"/>
        <v>98</v>
      </c>
      <c r="J29" s="16">
        <f t="shared" si="2"/>
        <v>2.0408163265306121E-2</v>
      </c>
      <c r="K29" s="17"/>
    </row>
    <row r="30" spans="1:16" x14ac:dyDescent="0.2">
      <c r="A30" s="1">
        <v>2.0833333333333332E-2</v>
      </c>
      <c r="B30">
        <v>18</v>
      </c>
      <c r="C30" s="1">
        <f t="shared" si="7"/>
        <v>0.25555555555555559</v>
      </c>
      <c r="D30">
        <v>104</v>
      </c>
      <c r="E30" s="3">
        <v>0.25</v>
      </c>
      <c r="F30" s="2">
        <f>D29</f>
        <v>100</v>
      </c>
      <c r="G30" s="4"/>
      <c r="H30" s="4"/>
      <c r="I30" s="13">
        <f t="shared" si="1"/>
        <v>98</v>
      </c>
      <c r="J30" s="16">
        <f t="shared" si="2"/>
        <v>6.1224489795918366E-2</v>
      </c>
      <c r="K30" s="17" t="s">
        <v>10</v>
      </c>
    </row>
    <row r="31" spans="1:16" x14ac:dyDescent="0.2">
      <c r="A31" s="1">
        <v>1.3888888888888888E-2</v>
      </c>
      <c r="B31">
        <v>19</v>
      </c>
      <c r="C31" s="1">
        <f t="shared" si="7"/>
        <v>0.26944444444444449</v>
      </c>
      <c r="D31">
        <v>106</v>
      </c>
      <c r="E31" s="2"/>
      <c r="F31" s="2"/>
      <c r="G31" s="5">
        <f>C31</f>
        <v>0.26944444444444449</v>
      </c>
      <c r="H31" s="4">
        <f>D31</f>
        <v>106</v>
      </c>
      <c r="I31" s="13">
        <f t="shared" si="1"/>
        <v>106</v>
      </c>
      <c r="J31" s="16">
        <f t="shared" si="2"/>
        <v>8.1632653061224483E-2</v>
      </c>
      <c r="K31" s="17"/>
    </row>
    <row r="32" spans="1:16" x14ac:dyDescent="0.2">
      <c r="A32" s="1">
        <v>1.0416666666666666E-2</v>
      </c>
      <c r="B32">
        <v>20</v>
      </c>
      <c r="C32" s="1">
        <f t="shared" si="7"/>
        <v>0.27986111111111117</v>
      </c>
      <c r="D32">
        <v>102</v>
      </c>
      <c r="E32" s="2"/>
      <c r="F32" s="2"/>
      <c r="G32" s="4"/>
      <c r="H32" s="4"/>
      <c r="I32" s="13">
        <f t="shared" si="1"/>
        <v>106</v>
      </c>
      <c r="J32" s="16">
        <f t="shared" si="2"/>
        <v>-3.7735849056603772E-2</v>
      </c>
      <c r="K32" s="17"/>
    </row>
    <row r="33" spans="1:16" x14ac:dyDescent="0.2">
      <c r="A33" s="1">
        <v>1.3888888888888888E-2</v>
      </c>
      <c r="B33">
        <v>21</v>
      </c>
      <c r="C33" s="1">
        <f t="shared" si="7"/>
        <v>0.29375000000000007</v>
      </c>
      <c r="D33">
        <v>100</v>
      </c>
      <c r="E33" s="3">
        <v>0.29166666666666669</v>
      </c>
      <c r="F33" s="2">
        <f>D32</f>
        <v>102</v>
      </c>
      <c r="G33" s="4"/>
      <c r="H33" s="4"/>
      <c r="I33" s="13">
        <f t="shared" si="1"/>
        <v>106</v>
      </c>
      <c r="J33" s="16">
        <f t="shared" si="2"/>
        <v>-5.6603773584905662E-2</v>
      </c>
      <c r="K33" s="17" t="s">
        <v>9</v>
      </c>
    </row>
    <row r="34" spans="1:16" x14ac:dyDescent="0.2">
      <c r="A34" s="1">
        <v>2.0833333333333332E-2</v>
      </c>
      <c r="B34">
        <v>22</v>
      </c>
      <c r="C34" s="1">
        <f t="shared" si="7"/>
        <v>0.31458333333333338</v>
      </c>
      <c r="D34">
        <v>95</v>
      </c>
      <c r="E34" s="2"/>
      <c r="F34" s="2"/>
      <c r="G34" s="4"/>
      <c r="H34" s="4"/>
      <c r="I34" s="13">
        <f t="shared" si="1"/>
        <v>106</v>
      </c>
      <c r="J34" s="16">
        <f t="shared" si="2"/>
        <v>-0.10377358490566038</v>
      </c>
      <c r="K34" s="17"/>
    </row>
    <row r="35" spans="1:16" x14ac:dyDescent="0.2">
      <c r="A35" s="1">
        <v>1.7361111111111112E-2</v>
      </c>
      <c r="B35">
        <v>23</v>
      </c>
      <c r="C35" s="1">
        <f t="shared" si="7"/>
        <v>0.33194444444444449</v>
      </c>
      <c r="D35">
        <v>98</v>
      </c>
      <c r="E35" s="2"/>
      <c r="F35" s="2"/>
      <c r="G35" s="4"/>
      <c r="H35" s="4"/>
      <c r="I35" s="13">
        <f t="shared" si="1"/>
        <v>106</v>
      </c>
      <c r="J35" s="16">
        <f t="shared" si="2"/>
        <v>-7.5471698113207544E-2</v>
      </c>
      <c r="K35" s="17"/>
    </row>
    <row r="36" spans="1:16" x14ac:dyDescent="0.2">
      <c r="A36" s="1">
        <v>2.0833333333333332E-2</v>
      </c>
      <c r="B36">
        <v>24</v>
      </c>
      <c r="C36" s="1">
        <f t="shared" si="7"/>
        <v>0.3527777777777778</v>
      </c>
      <c r="D36">
        <v>90</v>
      </c>
      <c r="E36" s="3">
        <v>0.33333333333333331</v>
      </c>
      <c r="F36" s="2">
        <f>D35</f>
        <v>98</v>
      </c>
      <c r="G36" s="5">
        <f>C36</f>
        <v>0.3527777777777778</v>
      </c>
      <c r="H36" s="4">
        <f>D36</f>
        <v>90</v>
      </c>
      <c r="I36" s="13">
        <f t="shared" si="1"/>
        <v>90</v>
      </c>
      <c r="J36" s="16">
        <f t="shared" si="2"/>
        <v>-0.15094339622641509</v>
      </c>
      <c r="K36" s="17"/>
    </row>
    <row r="37" spans="1:16" x14ac:dyDescent="0.2">
      <c r="A37" s="1">
        <v>1.0416666666666666E-2</v>
      </c>
      <c r="B37">
        <v>25</v>
      </c>
      <c r="C37" s="1">
        <f t="shared" si="7"/>
        <v>0.36319444444444449</v>
      </c>
      <c r="D37">
        <v>92</v>
      </c>
      <c r="E37" s="2"/>
      <c r="F37" s="2"/>
      <c r="G37" s="4"/>
      <c r="H37" s="4"/>
      <c r="I37" s="13">
        <f t="shared" si="1"/>
        <v>90</v>
      </c>
      <c r="J37" s="16">
        <f t="shared" si="2"/>
        <v>2.2222222222222223E-2</v>
      </c>
      <c r="K37" s="17"/>
    </row>
    <row r="38" spans="1:16" x14ac:dyDescent="0.2">
      <c r="A38" s="1">
        <v>1.7361111111111112E-2</v>
      </c>
      <c r="B38">
        <v>26</v>
      </c>
      <c r="C38" s="1">
        <f>C37+A38</f>
        <v>0.38055555555555559</v>
      </c>
      <c r="D38">
        <v>97</v>
      </c>
      <c r="E38" s="3">
        <v>0.375</v>
      </c>
      <c r="F38" s="2">
        <f>D37</f>
        <v>92</v>
      </c>
      <c r="G38" s="4"/>
      <c r="H38" s="4"/>
      <c r="I38" s="13">
        <f t="shared" si="1"/>
        <v>90</v>
      </c>
      <c r="J38" s="16">
        <f t="shared" si="2"/>
        <v>7.7777777777777779E-2</v>
      </c>
      <c r="K38" s="17" t="s">
        <v>10</v>
      </c>
      <c r="L38" s="22">
        <f>ABS(J38/$H$11)</f>
        <v>1.5555555555555556</v>
      </c>
      <c r="M38" s="1">
        <f>C38-C$36</f>
        <v>2.777777777777779E-2</v>
      </c>
      <c r="N38" s="24">
        <f>HOUR(M38)+MINUTE(M38)/60</f>
        <v>0.66666666666666663</v>
      </c>
      <c r="O38" s="19">
        <f>ABS(D38-D$36)/D$36</f>
        <v>7.7777777777777779E-2</v>
      </c>
      <c r="P38" s="19">
        <f>O38/N38</f>
        <v>0.11666666666666667</v>
      </c>
    </row>
    <row r="39" spans="1:16" x14ac:dyDescent="0.2">
      <c r="A39" s="1">
        <v>2.2222222222222223E-2</v>
      </c>
      <c r="B39">
        <v>27</v>
      </c>
      <c r="C39" s="1">
        <f>C38+A39</f>
        <v>0.40277777777777779</v>
      </c>
      <c r="D39">
        <v>99</v>
      </c>
      <c r="E39" s="2"/>
      <c r="F39" s="2"/>
      <c r="G39" s="4"/>
      <c r="H39" s="4"/>
      <c r="I39" s="13">
        <f t="shared" si="1"/>
        <v>90</v>
      </c>
      <c r="J39" s="16">
        <f t="shared" si="2"/>
        <v>0.1</v>
      </c>
      <c r="K39" s="17"/>
      <c r="L39" s="22">
        <f t="shared" ref="L39:L40" si="8">ABS(J39/$H$11)</f>
        <v>2</v>
      </c>
      <c r="M39" s="1">
        <f t="shared" ref="M39:N40" si="9">C39-C$36</f>
        <v>4.9999999999999989E-2</v>
      </c>
      <c r="N39" s="24">
        <f>HOUR(M39)+MINUTE(M39)/60</f>
        <v>1.2</v>
      </c>
      <c r="O39" s="19">
        <f t="shared" ref="O39:O40" si="10">ABS(D39-D$36)/D$36</f>
        <v>0.1</v>
      </c>
      <c r="P39" s="19">
        <f t="shared" ref="P39:P40" si="11">O39/N39</f>
        <v>8.3333333333333343E-2</v>
      </c>
    </row>
    <row r="40" spans="1:16" x14ac:dyDescent="0.2">
      <c r="A40" s="1">
        <v>1.3888888888888888E-2</v>
      </c>
      <c r="B40">
        <v>28</v>
      </c>
      <c r="C40" s="1">
        <f>C39+A40</f>
        <v>0.41666666666666669</v>
      </c>
      <c r="D40">
        <v>100</v>
      </c>
      <c r="E40" s="3">
        <v>0.41666666666666669</v>
      </c>
      <c r="F40" s="2">
        <f>D40</f>
        <v>100</v>
      </c>
      <c r="G40" s="6">
        <f>C40</f>
        <v>0.41666666666666669</v>
      </c>
      <c r="H40" s="7">
        <f>D40</f>
        <v>100</v>
      </c>
      <c r="I40" s="15">
        <f>I39</f>
        <v>90</v>
      </c>
      <c r="J40" s="16">
        <f t="shared" si="2"/>
        <v>0.1111111111111111</v>
      </c>
      <c r="K40" s="17"/>
      <c r="L40" s="22">
        <f t="shared" si="8"/>
        <v>2.2222222222222219</v>
      </c>
      <c r="M40" s="1">
        <f t="shared" si="9"/>
        <v>6.3888888888888884E-2</v>
      </c>
      <c r="N40" s="24">
        <f>HOUR(M40)+MINUTE(M40)/60</f>
        <v>1.5333333333333332</v>
      </c>
      <c r="O40" s="19">
        <f t="shared" si="10"/>
        <v>0.1111111111111111</v>
      </c>
      <c r="P40" s="19">
        <f t="shared" si="11"/>
        <v>7.2463768115942032E-2</v>
      </c>
    </row>
    <row r="63" spans="3:11" x14ac:dyDescent="0.2">
      <c r="C63" s="2" t="s">
        <v>4</v>
      </c>
      <c r="D63" s="2"/>
      <c r="G63" s="4" t="s">
        <v>15</v>
      </c>
      <c r="H63" s="4"/>
      <c r="I63" s="13" t="s">
        <v>7</v>
      </c>
      <c r="J63" s="13"/>
      <c r="K63" s="13"/>
    </row>
    <row r="64" spans="3:11" x14ac:dyDescent="0.2">
      <c r="C64" s="2" t="s">
        <v>1</v>
      </c>
      <c r="D64" s="2" t="s">
        <v>0</v>
      </c>
      <c r="E64" s="2" t="s">
        <v>6</v>
      </c>
      <c r="G64" s="4" t="s">
        <v>1</v>
      </c>
      <c r="H64" s="4" t="s">
        <v>0</v>
      </c>
      <c r="I64" s="13" t="s">
        <v>1</v>
      </c>
      <c r="J64" s="13" t="s">
        <v>0</v>
      </c>
      <c r="K64" s="13" t="s">
        <v>18</v>
      </c>
    </row>
    <row r="65" spans="2:12" x14ac:dyDescent="0.2">
      <c r="B65">
        <v>1</v>
      </c>
      <c r="C65" s="3">
        <v>0</v>
      </c>
      <c r="D65" s="2">
        <v>100</v>
      </c>
      <c r="E65" s="2"/>
      <c r="G65" s="6">
        <v>0</v>
      </c>
      <c r="H65" s="7">
        <v>100</v>
      </c>
      <c r="I65" s="13"/>
      <c r="J65" s="13"/>
      <c r="K65" s="17"/>
      <c r="L65" s="18" t="s">
        <v>16</v>
      </c>
    </row>
    <row r="66" spans="2:12" x14ac:dyDescent="0.2">
      <c r="B66">
        <v>2</v>
      </c>
      <c r="C66" s="3">
        <v>4.1666666666666664E-2</v>
      </c>
      <c r="D66" s="2">
        <v>107</v>
      </c>
      <c r="E66" s="8">
        <f>(D66-D65)/D65</f>
        <v>7.0000000000000007E-2</v>
      </c>
      <c r="G66" s="5">
        <v>6.9444444444444441E-3</v>
      </c>
      <c r="H66" s="4">
        <v>110</v>
      </c>
      <c r="I66" s="20">
        <v>4.7222222222222221E-2</v>
      </c>
      <c r="J66" s="13">
        <v>98</v>
      </c>
      <c r="K66" s="17" t="s">
        <v>9</v>
      </c>
    </row>
    <row r="67" spans="2:12" x14ac:dyDescent="0.2">
      <c r="B67">
        <v>3</v>
      </c>
      <c r="C67" s="3">
        <v>8.3333333333333329E-2</v>
      </c>
      <c r="D67" s="2">
        <v>100</v>
      </c>
      <c r="E67" s="8">
        <f t="shared" ref="E67:E75" si="12">(D67-D66)/D66</f>
        <v>-6.5420560747663545E-2</v>
      </c>
      <c r="G67" s="5">
        <v>4.7222222222222221E-2</v>
      </c>
      <c r="H67" s="4">
        <v>98</v>
      </c>
      <c r="I67" s="20">
        <v>5.0694444444444452E-2</v>
      </c>
      <c r="J67" s="13">
        <v>105</v>
      </c>
      <c r="K67" s="17" t="s">
        <v>10</v>
      </c>
    </row>
    <row r="68" spans="2:12" x14ac:dyDescent="0.2">
      <c r="B68">
        <v>4</v>
      </c>
      <c r="C68" s="3">
        <v>0.125</v>
      </c>
      <c r="D68" s="2">
        <v>101</v>
      </c>
      <c r="E68" s="8">
        <f t="shared" si="12"/>
        <v>0.01</v>
      </c>
      <c r="G68" s="5">
        <v>5.0694444444444445E-2</v>
      </c>
      <c r="H68" s="4">
        <v>105</v>
      </c>
      <c r="I68" s="20">
        <v>5.7638888888888885E-2</v>
      </c>
      <c r="J68" s="13">
        <v>90</v>
      </c>
      <c r="K68" s="17" t="s">
        <v>9</v>
      </c>
    </row>
    <row r="69" spans="2:12" x14ac:dyDescent="0.2">
      <c r="B69">
        <v>5</v>
      </c>
      <c r="C69" s="3">
        <v>0.16666666666666666</v>
      </c>
      <c r="D69" s="2">
        <v>101</v>
      </c>
      <c r="E69" s="8">
        <f t="shared" si="12"/>
        <v>0</v>
      </c>
      <c r="G69" s="5">
        <v>6.458333333333334E-2</v>
      </c>
      <c r="H69" s="4">
        <v>83</v>
      </c>
      <c r="I69" s="20">
        <v>6.805555555555555E-2</v>
      </c>
      <c r="J69" s="13">
        <v>98</v>
      </c>
      <c r="K69" s="17" t="s">
        <v>10</v>
      </c>
    </row>
    <row r="70" spans="2:12" x14ac:dyDescent="0.2">
      <c r="B70">
        <v>6</v>
      </c>
      <c r="C70" s="3">
        <v>0.20833333333333334</v>
      </c>
      <c r="D70" s="2">
        <v>101</v>
      </c>
      <c r="E70" s="8">
        <f t="shared" si="12"/>
        <v>0</v>
      </c>
      <c r="G70" s="5">
        <v>7.5000000000000011E-2</v>
      </c>
      <c r="H70" s="4">
        <v>104</v>
      </c>
      <c r="I70" s="20">
        <v>0.21388888888888891</v>
      </c>
      <c r="J70" s="13">
        <v>98</v>
      </c>
      <c r="K70" s="17" t="s">
        <v>9</v>
      </c>
    </row>
    <row r="71" spans="2:12" x14ac:dyDescent="0.2">
      <c r="B71">
        <v>7</v>
      </c>
      <c r="C71" s="3">
        <v>0.25</v>
      </c>
      <c r="D71" s="2">
        <v>100</v>
      </c>
      <c r="E71" s="8">
        <f t="shared" si="12"/>
        <v>-9.9009900990099011E-3</v>
      </c>
      <c r="G71" s="5">
        <v>0.21388888888888891</v>
      </c>
      <c r="H71" s="4">
        <v>98</v>
      </c>
      <c r="I71" s="20">
        <v>0.25555555555555559</v>
      </c>
      <c r="J71" s="13">
        <v>104</v>
      </c>
      <c r="K71" s="17" t="s">
        <v>10</v>
      </c>
    </row>
    <row r="72" spans="2:12" x14ac:dyDescent="0.2">
      <c r="B72">
        <v>8</v>
      </c>
      <c r="C72" s="3">
        <v>0.29166666666666669</v>
      </c>
      <c r="D72" s="2">
        <v>102</v>
      </c>
      <c r="E72" s="8">
        <f t="shared" si="12"/>
        <v>0.02</v>
      </c>
      <c r="G72" s="5">
        <v>0.26944444444444449</v>
      </c>
      <c r="H72" s="4">
        <v>106</v>
      </c>
      <c r="I72" s="20">
        <v>0.29375000000000001</v>
      </c>
      <c r="J72" s="13">
        <v>100</v>
      </c>
      <c r="K72" s="17" t="s">
        <v>9</v>
      </c>
    </row>
    <row r="73" spans="2:12" x14ac:dyDescent="0.2">
      <c r="B73">
        <v>9</v>
      </c>
      <c r="C73" s="3">
        <v>0.33333333333333331</v>
      </c>
      <c r="D73" s="2">
        <v>98</v>
      </c>
      <c r="E73" s="8">
        <f t="shared" si="12"/>
        <v>-3.9215686274509803E-2</v>
      </c>
      <c r="G73" s="5">
        <v>0.3527777777777778</v>
      </c>
      <c r="H73" s="4">
        <v>90</v>
      </c>
      <c r="I73" s="20">
        <v>0.38055555555555554</v>
      </c>
      <c r="J73" s="13">
        <v>97</v>
      </c>
      <c r="K73" s="17" t="s">
        <v>10</v>
      </c>
    </row>
    <row r="74" spans="2:12" x14ac:dyDescent="0.2">
      <c r="B74">
        <v>10</v>
      </c>
      <c r="C74" s="3">
        <v>0.375</v>
      </c>
      <c r="D74" s="2">
        <v>92</v>
      </c>
      <c r="E74" s="8">
        <f t="shared" si="12"/>
        <v>-6.1224489795918366E-2</v>
      </c>
      <c r="G74" s="6">
        <v>0.41666666666666669</v>
      </c>
      <c r="H74" s="7">
        <v>100</v>
      </c>
      <c r="I74" s="13"/>
      <c r="J74" s="13"/>
      <c r="K74" s="17"/>
      <c r="L74" s="18" t="s">
        <v>16</v>
      </c>
    </row>
    <row r="75" spans="2:12" x14ac:dyDescent="0.2">
      <c r="B75">
        <v>11</v>
      </c>
      <c r="C75" s="3">
        <v>0.41666666666666669</v>
      </c>
      <c r="D75" s="2">
        <v>100</v>
      </c>
      <c r="E75" s="8">
        <f t="shared" si="12"/>
        <v>8.6956521739130432E-2</v>
      </c>
      <c r="G75" s="5"/>
      <c r="H75" s="4"/>
    </row>
    <row r="76" spans="2:12" x14ac:dyDescent="0.2">
      <c r="E76" s="3"/>
      <c r="F76" s="2"/>
    </row>
    <row r="77" spans="2:12" x14ac:dyDescent="0.2">
      <c r="E77" s="3"/>
      <c r="F77" s="2"/>
      <c r="G77" s="5"/>
      <c r="H77" s="4"/>
    </row>
    <row r="78" spans="2:12" x14ac:dyDescent="0.2">
      <c r="G78" s="5"/>
      <c r="H78" s="4"/>
    </row>
    <row r="79" spans="2:12" x14ac:dyDescent="0.2">
      <c r="E79" s="3"/>
      <c r="F79" s="2"/>
      <c r="G79" s="5"/>
      <c r="H79" s="4"/>
    </row>
    <row r="80" spans="2:12" x14ac:dyDescent="0.2">
      <c r="E80" s="3"/>
      <c r="F80" s="2"/>
      <c r="G80" s="5"/>
      <c r="H80" s="4"/>
    </row>
    <row r="82" spans="5:8" x14ac:dyDescent="0.2">
      <c r="E82" s="3"/>
      <c r="F82" s="2"/>
      <c r="G82" s="5"/>
      <c r="H82" s="4"/>
    </row>
    <row r="83" spans="5:8" x14ac:dyDescent="0.2">
      <c r="G83" s="5"/>
      <c r="H83" s="4"/>
    </row>
    <row r="84" spans="5:8" x14ac:dyDescent="0.2">
      <c r="E84" s="3"/>
      <c r="F84" s="2"/>
      <c r="G84" s="5"/>
      <c r="H8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Artificial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Tsang, Edward P K</dc:creator>
  <cp:lastModifiedBy>Windows User</cp:lastModifiedBy>
  <dcterms:created xsi:type="dcterms:W3CDTF">2020-09-09T22:07:46Z</dcterms:created>
  <dcterms:modified xsi:type="dcterms:W3CDTF">2020-09-14T14:38:41Z</dcterms:modified>
</cp:coreProperties>
</file>